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20940" windowHeight="9600" activeTab="4"/>
  </bookViews>
  <sheets>
    <sheet name="Raw Nielsen.IRI Data" sheetId="1" r:id="rId1"/>
    <sheet name="UPC Lookup Table" sheetId="2" r:id="rId2"/>
    <sheet name="Brand Lookup Table" sheetId="3" r:id="rId3"/>
    <sheet name="Ranking Report using VLOOKUP" sheetId="4" r:id="rId4"/>
    <sheet name="Pivot Table" sheetId="5" r:id="rId5"/>
  </sheets>
  <definedNames>
    <definedName name="Brand.Lookup.Range">#REF!</definedName>
    <definedName name="Original_Brand_Description">#REF!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<sst xmlns="http://schemas.openxmlformats.org/spreadsheetml/2006/main" count="212" uniqueCount="111">
  <si>
    <t>UNIVERSAL PROD CODE</t>
  </si>
  <si>
    <t>FCT</t>
  </si>
  <si>
    <t>Sales Units</t>
  </si>
  <si>
    <t>READY PAC SPINACH LF F         9 OZ</t>
  </si>
  <si>
    <t>007774521357</t>
  </si>
  <si>
    <t>CTL BR SPINACH F               10 OZ</t>
  </si>
  <si>
    <t>997582823402</t>
  </si>
  <si>
    <t>CTL BR SPINACH LF F            16 OZ</t>
  </si>
  <si>
    <t>997582856561</t>
  </si>
  <si>
    <t>CTL BR BY SPINACH LF F         6 OZ</t>
  </si>
  <si>
    <t>957582857825</t>
  </si>
  <si>
    <t>ERTHBD FRM BY SPINACH LF ORG F 5 OZ</t>
  </si>
  <si>
    <t>003260190020</t>
  </si>
  <si>
    <t>CTL BR BY SPINACH LF ORG F     5 OZ</t>
  </si>
  <si>
    <t>CTL BR BY SPINACH WH F         7 OZ</t>
  </si>
  <si>
    <t>957582893554</t>
  </si>
  <si>
    <t>957582895059</t>
  </si>
  <si>
    <t>CTL BR BY SPINACH WH ORG F     7 OZ</t>
  </si>
  <si>
    <t>947582816069</t>
  </si>
  <si>
    <t>ERTHBD FRM SPINACH LF ORG F    9 OZ</t>
  </si>
  <si>
    <t>003260170625</t>
  </si>
  <si>
    <t>ERTHBD FRM BY SPINACH WH ORG F 16 OZ</t>
  </si>
  <si>
    <t>003260190150</t>
  </si>
  <si>
    <t>CTL BR SPINACH LF F            9 OZ</t>
  </si>
  <si>
    <t>CTL BR BY SPINACH LF F         5 OZ</t>
  </si>
  <si>
    <t>937582805119</t>
  </si>
  <si>
    <t>937582806102</t>
  </si>
  <si>
    <t>FRESH ATTITUDE BY SPINACH WH F 5 OZ</t>
  </si>
  <si>
    <t>088804800004</t>
  </si>
  <si>
    <t>F-EXP BY SPINACH CUT F         10 OZ</t>
  </si>
  <si>
    <t>007127927504</t>
  </si>
  <si>
    <t>CTL BR SPINACH LF F            14 OZ</t>
  </si>
  <si>
    <t>937582893116</t>
  </si>
  <si>
    <t>LANCASTER CURLY SPINACH LF F   10 OZ</t>
  </si>
  <si>
    <t>081305501145</t>
  </si>
  <si>
    <t>F-EXP BY SPINACH LF ORG F      16 OZ</t>
  </si>
  <si>
    <t>007127978505</t>
  </si>
  <si>
    <t>ALEX &amp; RICKY'S BY SPINACH LF F 16 OZ</t>
  </si>
  <si>
    <t>073621133596</t>
  </si>
  <si>
    <t>FARMERS DIRECT BY SPINACH WH F 16 OZ</t>
  </si>
  <si>
    <t>071375786983</t>
  </si>
  <si>
    <t>BRAND DESCRIPTION</t>
  </si>
  <si>
    <t>READY PAC</t>
  </si>
  <si>
    <t>CTL BR</t>
  </si>
  <si>
    <t>LANCASTER</t>
  </si>
  <si>
    <t>EARTHBOUND FARM</t>
  </si>
  <si>
    <t>FRESH EXPRESS</t>
  </si>
  <si>
    <t>ALEX &amp; RICKY'S</t>
  </si>
  <si>
    <t>FARMERS DIRECT</t>
  </si>
  <si>
    <t>CURRENT 52 WEEKS</t>
  </si>
  <si>
    <t>Original Description</t>
  </si>
  <si>
    <t>PROD DESCRIPTION</t>
  </si>
  <si>
    <t>UPC</t>
  </si>
  <si>
    <t>My New Description</t>
  </si>
  <si>
    <t>Earthbound Farm Organic Baby Spinach 5 oz</t>
  </si>
  <si>
    <t>Earthbound Farm Organic Baby Spinach 16 oz</t>
  </si>
  <si>
    <t>Earthbound Farm Organic Spinach 9 oz</t>
  </si>
  <si>
    <t>Fresh Express Organic Baby Spinach 16 oz</t>
  </si>
  <si>
    <t>Alex &amp; Ricky's Baby Spinach 16 oz</t>
  </si>
  <si>
    <t>Private Label Baby Spinach 5 oz</t>
  </si>
  <si>
    <t>Private Label Baby Spinach  6 oz</t>
  </si>
  <si>
    <t>Private Label Organic Baby Spinach 5 oz</t>
  </si>
  <si>
    <t>Private Label Baby Spinach 7 oz</t>
  </si>
  <si>
    <t>Private Label Organic Baby Spinach 7 oz</t>
  </si>
  <si>
    <t>Private Label Spinach 10 oz</t>
  </si>
  <si>
    <t>Private Label Spinach 14 oz</t>
  </si>
  <si>
    <t>Private Label Spinach 16 oz</t>
  </si>
  <si>
    <t>Private Label Spinach 9 oz</t>
  </si>
  <si>
    <t>Farmer's Direct Baby Spinach 16 oz</t>
  </si>
  <si>
    <t>Fresh Express Baby Spinach 10 oz</t>
  </si>
  <si>
    <t>Lancaster Curly Spinach 10 oz</t>
  </si>
  <si>
    <t>Ready Pac Spinach 9 oz</t>
  </si>
  <si>
    <t>N-S SPINACH LF F               16 OZ</t>
  </si>
  <si>
    <t>001284241001</t>
  </si>
  <si>
    <t>T-O BY SPINACH LF ORG F        11 OZ</t>
  </si>
  <si>
    <t>003022304440</t>
  </si>
  <si>
    <t>DOLE BY SPINACH LF F           11 OZ</t>
  </si>
  <si>
    <t>007143001071</t>
  </si>
  <si>
    <t>Fresh Attitude Baby Spinach 5 oz</t>
  </si>
  <si>
    <t>Dole Baby Spinach 11 oz</t>
  </si>
  <si>
    <t>Taylor Organic Baby Spinach 11 oz</t>
  </si>
  <si>
    <t>New Star Spinach 16 oz</t>
  </si>
  <si>
    <t>Organic vs. Conventional</t>
  </si>
  <si>
    <t>Notes:</t>
  </si>
  <si>
    <t>I've added Column E to indicate whether an item is Conventional or Organic.  I know this information because the original description include "ORG" for Organic items.</t>
  </si>
  <si>
    <t>Conventional</t>
  </si>
  <si>
    <t>Organic</t>
  </si>
  <si>
    <t>Column B and Column C come from my IRI/Nielsen database.</t>
  </si>
  <si>
    <t>I've added Column D to make the descriptions easier to read.  I've expanded useful abbreviations (e.g. BY for Baby) and dropped others (e.g. LF for Leaf and WH for Whole)</t>
  </si>
  <si>
    <t>My New Brand Description</t>
  </si>
  <si>
    <t>I've added a lookup table for brand.</t>
  </si>
  <si>
    <t>When using this, I'll match the brand value in the raw data table with the revised brand value here.</t>
  </si>
  <si>
    <t>Private Label</t>
  </si>
  <si>
    <t>Fresh Express</t>
  </si>
  <si>
    <t>All Other Brands</t>
  </si>
  <si>
    <t>Earthbound Farm</t>
  </si>
  <si>
    <t>Ready Pac</t>
  </si>
  <si>
    <t>I'm doing this because I want to change the format of the brand names and also group the smaller brands together.</t>
  </si>
  <si>
    <t>Description</t>
  </si>
  <si>
    <t>Brand</t>
  </si>
  <si>
    <t>Type</t>
  </si>
  <si>
    <t>These fields were generated by VLOOKUP using the UPC table</t>
  </si>
  <si>
    <t>This field was generated by VLOOKUP using the Brand Lookup Table</t>
  </si>
  <si>
    <t>Examine the VLOOKUP formula for each column (B through D).   See how they differ and how they relate to the lookup tables.</t>
  </si>
  <si>
    <t>Original raw data</t>
  </si>
  <si>
    <t>Grand Total</t>
  </si>
  <si>
    <t>Notice that I have pulled in the raw data by linking to that sheet rather than copying the values.  This way I can refresh that spreadsheet without disturbing this one!</t>
  </si>
  <si>
    <t>Curr 52 Units</t>
  </si>
  <si>
    <t>Sum of Curr 52 Units</t>
  </si>
  <si>
    <t>Adding the VLOOKUP table for brand allows me to quickly create a summation using a PIVOT table.</t>
  </si>
  <si>
    <t>I have also included the Organic/Conventional information I added to my UPC lookup table.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</si>
</sst>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37" fillId="0" borderId="16" xfId="0" applyFont="1" applyBorder="1" applyAlignment="1">
      <alignment horizontal="left" wrapText="1"/>
    </xf>
    <xf numFmtId="0" fontId="0" fillId="4" borderId="17" xfId="0" applyFill="1" applyBorder="1" applyAlignment="1">
      <alignment/>
    </xf>
    <xf numFmtId="0" fontId="36" fillId="7" borderId="18" xfId="0" applyFont="1" applyFill="1" applyBorder="1" applyAlignment="1">
      <alignment/>
    </xf>
    <xf numFmtId="0" fontId="36" fillId="7" borderId="19" xfId="0" applyFont="1" applyFill="1" applyBorder="1" applyAlignment="1">
      <alignment/>
    </xf>
    <xf numFmtId="0" fontId="36" fillId="4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37" fillId="0" borderId="18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6" borderId="11" xfId="0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G18" sheet="Ranking Report using VLOOKUP"/>
  </cacheSource>
  <cacheFields count="6">
    <cacheField name="Description">
      <sharedItems containsMixedTypes="0"/>
    </cacheField>
    <cacheField name="Type">
      <sharedItems containsMixedTypes="0" count="2">
        <s v="Organic"/>
        <s v="Conventional"/>
      </sharedItems>
    </cacheField>
    <cacheField name="Brand">
      <sharedItems containsMixedTypes="0" count="5">
        <s v="Private Label"/>
        <s v="Fresh Express"/>
        <s v="Ready Pac"/>
        <s v="All Other Brands"/>
        <s v="Earthbound Farm"/>
      </sharedItems>
    </cacheField>
    <cacheField name="UNIVERSAL PROD CODE">
      <sharedItems containsMixedTypes="0"/>
    </cacheField>
    <cacheField name="BRAND DESCRIPTION">
      <sharedItems containsMixedTypes="0"/>
    </cacheField>
    <cacheField name="Curr 52 Uni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" firstHeaderRow="1" firstDataRow="2" firstDataCol="1"/>
  <pivotFields count="6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6">
        <item x="3"/>
        <item x="4"/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urr 52 Unit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A20" sqref="A20"/>
    </sheetView>
  </sheetViews>
  <sheetFormatPr defaultColWidth="9.140625" defaultRowHeight="15"/>
  <cols>
    <col min="2" max="2" width="22.00390625" style="0" bestFit="1" customWidth="1"/>
    <col min="3" max="3" width="38.57421875" style="0" bestFit="1" customWidth="1"/>
    <col min="4" max="4" width="30.28125" style="0" bestFit="1" customWidth="1"/>
    <col min="5" max="5" width="10.57421875" style="0" bestFit="1" customWidth="1"/>
    <col min="6" max="6" width="12.00390625" style="0" bestFit="1" customWidth="1"/>
  </cols>
  <sheetData>
    <row r="2" spans="2:6" ht="14.25">
      <c r="B2" s="1" t="s">
        <v>0</v>
      </c>
      <c r="C2" s="1" t="s">
        <v>51</v>
      </c>
      <c r="D2" s="1" t="s">
        <v>41</v>
      </c>
      <c r="E2" s="1" t="s">
        <v>1</v>
      </c>
      <c r="F2" s="2" t="s">
        <v>49</v>
      </c>
    </row>
    <row r="3" spans="2:6" ht="14.25">
      <c r="B3" t="s">
        <v>18</v>
      </c>
      <c r="C3" t="s">
        <v>17</v>
      </c>
      <c r="D3" t="s">
        <v>43</v>
      </c>
      <c r="E3" t="s">
        <v>2</v>
      </c>
      <c r="F3">
        <v>3967650</v>
      </c>
    </row>
    <row r="4" spans="2:6" ht="14.25">
      <c r="B4" t="s">
        <v>15</v>
      </c>
      <c r="C4" t="s">
        <v>13</v>
      </c>
      <c r="D4" t="s">
        <v>43</v>
      </c>
      <c r="E4" t="s">
        <v>2</v>
      </c>
      <c r="F4">
        <v>3668299</v>
      </c>
    </row>
    <row r="5" spans="2:6" ht="14.25">
      <c r="B5" t="s">
        <v>16</v>
      </c>
      <c r="C5" t="s">
        <v>14</v>
      </c>
      <c r="D5" t="s">
        <v>43</v>
      </c>
      <c r="E5" t="s">
        <v>2</v>
      </c>
      <c r="F5">
        <v>2840323</v>
      </c>
    </row>
    <row r="6" spans="2:6" ht="14.25">
      <c r="B6" t="s">
        <v>36</v>
      </c>
      <c r="C6" t="s">
        <v>35</v>
      </c>
      <c r="D6" t="s">
        <v>46</v>
      </c>
      <c r="E6" t="s">
        <v>2</v>
      </c>
      <c r="F6">
        <v>818951</v>
      </c>
    </row>
    <row r="7" spans="2:6" ht="14.25">
      <c r="B7" t="s">
        <v>4</v>
      </c>
      <c r="C7" t="s">
        <v>3</v>
      </c>
      <c r="D7" t="s">
        <v>42</v>
      </c>
      <c r="E7" t="s">
        <v>2</v>
      </c>
      <c r="F7">
        <v>765782</v>
      </c>
    </row>
    <row r="8" spans="2:6" ht="14.25">
      <c r="B8" t="s">
        <v>30</v>
      </c>
      <c r="C8" t="s">
        <v>29</v>
      </c>
      <c r="D8" t="s">
        <v>46</v>
      </c>
      <c r="E8" t="s">
        <v>2</v>
      </c>
      <c r="F8">
        <v>575682</v>
      </c>
    </row>
    <row r="9" spans="2:6" ht="14.25">
      <c r="B9" t="s">
        <v>34</v>
      </c>
      <c r="C9" t="s">
        <v>33</v>
      </c>
      <c r="D9" t="s">
        <v>44</v>
      </c>
      <c r="E9" t="s">
        <v>2</v>
      </c>
      <c r="F9">
        <v>479535</v>
      </c>
    </row>
    <row r="10" spans="2:6" ht="14.25">
      <c r="B10" t="s">
        <v>26</v>
      </c>
      <c r="C10" t="s">
        <v>23</v>
      </c>
      <c r="D10" t="s">
        <v>43</v>
      </c>
      <c r="E10" t="s">
        <v>2</v>
      </c>
      <c r="F10">
        <v>254926</v>
      </c>
    </row>
    <row r="11" spans="2:6" ht="14.25">
      <c r="B11" t="s">
        <v>6</v>
      </c>
      <c r="C11" t="s">
        <v>5</v>
      </c>
      <c r="D11" t="s">
        <v>43</v>
      </c>
      <c r="E11" t="s">
        <v>2</v>
      </c>
      <c r="F11">
        <v>236129</v>
      </c>
    </row>
    <row r="12" spans="2:6" ht="14.25">
      <c r="B12" t="s">
        <v>10</v>
      </c>
      <c r="C12" t="s">
        <v>9</v>
      </c>
      <c r="D12" t="s">
        <v>43</v>
      </c>
      <c r="E12" t="s">
        <v>2</v>
      </c>
      <c r="F12">
        <v>228047</v>
      </c>
    </row>
    <row r="13" spans="2:6" ht="14.25">
      <c r="B13" t="s">
        <v>8</v>
      </c>
      <c r="C13" t="s">
        <v>7</v>
      </c>
      <c r="D13" t="s">
        <v>43</v>
      </c>
      <c r="E13" t="s">
        <v>2</v>
      </c>
      <c r="F13">
        <v>80527</v>
      </c>
    </row>
    <row r="14" spans="2:6" ht="14.25">
      <c r="B14" t="s">
        <v>12</v>
      </c>
      <c r="C14" t="s">
        <v>11</v>
      </c>
      <c r="D14" t="s">
        <v>45</v>
      </c>
      <c r="E14" t="s">
        <v>2</v>
      </c>
      <c r="F14">
        <v>64311</v>
      </c>
    </row>
    <row r="15" spans="2:6" ht="14.25">
      <c r="B15" t="s">
        <v>40</v>
      </c>
      <c r="C15" t="s">
        <v>39</v>
      </c>
      <c r="D15" t="s">
        <v>48</v>
      </c>
      <c r="E15" t="s">
        <v>2</v>
      </c>
      <c r="F15">
        <v>63576</v>
      </c>
    </row>
    <row r="16" spans="2:6" ht="14.25">
      <c r="B16" t="s">
        <v>38</v>
      </c>
      <c r="C16" t="s">
        <v>37</v>
      </c>
      <c r="D16" t="s">
        <v>47</v>
      </c>
      <c r="E16" t="s">
        <v>2</v>
      </c>
      <c r="F16">
        <v>34761</v>
      </c>
    </row>
    <row r="17" spans="2:6" ht="14.25">
      <c r="B17" t="s">
        <v>22</v>
      </c>
      <c r="C17" t="s">
        <v>21</v>
      </c>
      <c r="D17" t="s">
        <v>45</v>
      </c>
      <c r="E17" t="s">
        <v>2</v>
      </c>
      <c r="F17">
        <v>33696</v>
      </c>
    </row>
    <row r="18" spans="2:6" ht="14.25">
      <c r="B18" t="s">
        <v>20</v>
      </c>
      <c r="C18" t="s">
        <v>19</v>
      </c>
      <c r="D18" t="s">
        <v>45</v>
      </c>
      <c r="E18" t="s">
        <v>2</v>
      </c>
      <c r="F18">
        <v>17299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0"/>
  <sheetViews>
    <sheetView showGridLines="0"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38.57421875" style="0" bestFit="1" customWidth="1"/>
    <col min="4" max="4" width="41.140625" style="0" bestFit="1" customWidth="1"/>
    <col min="5" max="5" width="25.8515625" style="0" bestFit="1" customWidth="1"/>
  </cols>
  <sheetData>
    <row r="2" spans="2:5" ht="15">
      <c r="B2" s="6" t="s">
        <v>52</v>
      </c>
      <c r="C2" s="7" t="s">
        <v>50</v>
      </c>
      <c r="D2" s="8" t="s">
        <v>53</v>
      </c>
      <c r="E2" s="8" t="s">
        <v>82</v>
      </c>
    </row>
    <row r="3" spans="2:5" ht="14.25">
      <c r="B3" s="9" t="s">
        <v>38</v>
      </c>
      <c r="C3" s="9" t="s">
        <v>37</v>
      </c>
      <c r="D3" s="9" t="s">
        <v>58</v>
      </c>
      <c r="E3" s="13" t="s">
        <v>85</v>
      </c>
    </row>
    <row r="4" spans="2:5" ht="14.25">
      <c r="B4" s="9" t="s">
        <v>25</v>
      </c>
      <c r="C4" s="9" t="s">
        <v>24</v>
      </c>
      <c r="D4" s="9" t="s">
        <v>59</v>
      </c>
      <c r="E4" s="13" t="s">
        <v>85</v>
      </c>
    </row>
    <row r="5" spans="2:5" ht="14.25">
      <c r="B5" s="9" t="s">
        <v>10</v>
      </c>
      <c r="C5" s="9" t="s">
        <v>9</v>
      </c>
      <c r="D5" s="9" t="s">
        <v>60</v>
      </c>
      <c r="E5" s="13" t="s">
        <v>85</v>
      </c>
    </row>
    <row r="6" spans="2:5" ht="14.25">
      <c r="B6" s="9" t="s">
        <v>15</v>
      </c>
      <c r="C6" s="9" t="s">
        <v>13</v>
      </c>
      <c r="D6" s="9" t="s">
        <v>61</v>
      </c>
      <c r="E6" s="13" t="s">
        <v>86</v>
      </c>
    </row>
    <row r="7" spans="2:5" ht="14.25">
      <c r="B7" s="9" t="s">
        <v>16</v>
      </c>
      <c r="C7" s="9" t="s">
        <v>14</v>
      </c>
      <c r="D7" s="9" t="s">
        <v>62</v>
      </c>
      <c r="E7" s="13" t="s">
        <v>85</v>
      </c>
    </row>
    <row r="8" spans="2:5" ht="14.25">
      <c r="B8" s="9" t="s">
        <v>18</v>
      </c>
      <c r="C8" s="9" t="s">
        <v>17</v>
      </c>
      <c r="D8" s="9" t="s">
        <v>63</v>
      </c>
      <c r="E8" s="13" t="s">
        <v>86</v>
      </c>
    </row>
    <row r="9" spans="2:5" ht="14.25">
      <c r="B9" s="9" t="s">
        <v>6</v>
      </c>
      <c r="C9" s="9" t="s">
        <v>5</v>
      </c>
      <c r="D9" s="9" t="s">
        <v>64</v>
      </c>
      <c r="E9" s="13" t="s">
        <v>85</v>
      </c>
    </row>
    <row r="10" spans="2:5" ht="14.25">
      <c r="B10" s="9" t="s">
        <v>32</v>
      </c>
      <c r="C10" s="9" t="s">
        <v>31</v>
      </c>
      <c r="D10" s="9" t="s">
        <v>65</v>
      </c>
      <c r="E10" s="13" t="s">
        <v>85</v>
      </c>
    </row>
    <row r="11" spans="2:5" ht="14.25">
      <c r="B11" s="9" t="s">
        <v>8</v>
      </c>
      <c r="C11" s="9" t="s">
        <v>7</v>
      </c>
      <c r="D11" s="9" t="s">
        <v>66</v>
      </c>
      <c r="E11" s="13" t="s">
        <v>85</v>
      </c>
    </row>
    <row r="12" spans="2:5" ht="14.25">
      <c r="B12" s="9" t="s">
        <v>26</v>
      </c>
      <c r="C12" s="9" t="s">
        <v>23</v>
      </c>
      <c r="D12" s="9" t="s">
        <v>67</v>
      </c>
      <c r="E12" s="13" t="s">
        <v>85</v>
      </c>
    </row>
    <row r="13" spans="2:5" ht="14.25">
      <c r="B13" s="9" t="s">
        <v>12</v>
      </c>
      <c r="C13" s="9" t="s">
        <v>11</v>
      </c>
      <c r="D13" s="9" t="s">
        <v>54</v>
      </c>
      <c r="E13" s="13" t="s">
        <v>86</v>
      </c>
    </row>
    <row r="14" spans="2:5" ht="14.25">
      <c r="B14" s="9" t="s">
        <v>22</v>
      </c>
      <c r="C14" s="9" t="s">
        <v>21</v>
      </c>
      <c r="D14" s="9" t="s">
        <v>55</v>
      </c>
      <c r="E14" s="13" t="s">
        <v>86</v>
      </c>
    </row>
    <row r="15" spans="2:5" ht="14.25">
      <c r="B15" s="9" t="s">
        <v>20</v>
      </c>
      <c r="C15" s="9" t="s">
        <v>19</v>
      </c>
      <c r="D15" s="9" t="s">
        <v>56</v>
      </c>
      <c r="E15" s="13" t="s">
        <v>86</v>
      </c>
    </row>
    <row r="16" spans="2:5" ht="14.25">
      <c r="B16" s="9" t="s">
        <v>40</v>
      </c>
      <c r="C16" s="9" t="s">
        <v>39</v>
      </c>
      <c r="D16" s="9" t="s">
        <v>68</v>
      </c>
      <c r="E16" s="13" t="s">
        <v>85</v>
      </c>
    </row>
    <row r="17" spans="2:5" ht="14.25">
      <c r="B17" s="9" t="s">
        <v>30</v>
      </c>
      <c r="C17" s="9" t="s">
        <v>29</v>
      </c>
      <c r="D17" s="9" t="s">
        <v>69</v>
      </c>
      <c r="E17" s="13" t="s">
        <v>85</v>
      </c>
    </row>
    <row r="18" spans="2:5" ht="14.25">
      <c r="B18" s="9" t="s">
        <v>36</v>
      </c>
      <c r="C18" s="9" t="s">
        <v>35</v>
      </c>
      <c r="D18" s="9" t="s">
        <v>57</v>
      </c>
      <c r="E18" s="13" t="s">
        <v>86</v>
      </c>
    </row>
    <row r="19" spans="2:5" ht="14.25">
      <c r="B19" s="9" t="s">
        <v>34</v>
      </c>
      <c r="C19" s="9" t="s">
        <v>33</v>
      </c>
      <c r="D19" s="9" t="s">
        <v>70</v>
      </c>
      <c r="E19" s="13" t="s">
        <v>85</v>
      </c>
    </row>
    <row r="20" spans="2:5" ht="14.25">
      <c r="B20" s="9" t="s">
        <v>4</v>
      </c>
      <c r="C20" s="9" t="s">
        <v>3</v>
      </c>
      <c r="D20" s="9" t="s">
        <v>71</v>
      </c>
      <c r="E20" s="13" t="s">
        <v>85</v>
      </c>
    </row>
    <row r="21" spans="2:5" ht="14.25">
      <c r="B21" s="9" t="s">
        <v>28</v>
      </c>
      <c r="C21" s="9" t="s">
        <v>27</v>
      </c>
      <c r="D21" s="9" t="s">
        <v>78</v>
      </c>
      <c r="E21" s="13" t="s">
        <v>85</v>
      </c>
    </row>
    <row r="22" spans="2:5" ht="14.25">
      <c r="B22" s="9" t="s">
        <v>75</v>
      </c>
      <c r="C22" s="9" t="s">
        <v>74</v>
      </c>
      <c r="D22" s="9" t="s">
        <v>80</v>
      </c>
      <c r="E22" s="13" t="s">
        <v>86</v>
      </c>
    </row>
    <row r="23" spans="2:5" ht="14.25">
      <c r="B23" s="9" t="s">
        <v>77</v>
      </c>
      <c r="C23" s="9" t="s">
        <v>76</v>
      </c>
      <c r="D23" s="9" t="s">
        <v>79</v>
      </c>
      <c r="E23" s="13" t="s">
        <v>85</v>
      </c>
    </row>
    <row r="24" spans="2:5" ht="14.25">
      <c r="B24" s="9" t="s">
        <v>73</v>
      </c>
      <c r="C24" s="9" t="s">
        <v>72</v>
      </c>
      <c r="D24" s="9" t="s">
        <v>81</v>
      </c>
      <c r="E24" s="13" t="s">
        <v>85</v>
      </c>
    </row>
    <row r="27" ht="14.25">
      <c r="B27" t="s">
        <v>83</v>
      </c>
    </row>
    <row r="28" ht="14.25">
      <c r="B28" t="s">
        <v>87</v>
      </c>
    </row>
    <row r="29" ht="14.25">
      <c r="B29" t="s">
        <v>88</v>
      </c>
    </row>
    <row r="30" ht="14.25">
      <c r="B30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3.421875" style="0" customWidth="1"/>
    <col min="2" max="2" width="25.57421875" style="0" customWidth="1"/>
    <col min="3" max="3" width="38.57421875" style="0" bestFit="1" customWidth="1"/>
  </cols>
  <sheetData>
    <row r="2" spans="2:3" ht="15">
      <c r="B2" s="6" t="s">
        <v>41</v>
      </c>
      <c r="C2" s="7" t="s">
        <v>89</v>
      </c>
    </row>
    <row r="3" spans="2:3" ht="14.25">
      <c r="B3" s="9" t="s">
        <v>43</v>
      </c>
      <c r="C3" s="9" t="s">
        <v>92</v>
      </c>
    </row>
    <row r="4" spans="2:3" ht="14.25">
      <c r="B4" s="9" t="s">
        <v>46</v>
      </c>
      <c r="C4" s="9" t="s">
        <v>93</v>
      </c>
    </row>
    <row r="5" spans="2:3" ht="14.25">
      <c r="B5" s="9" t="s">
        <v>42</v>
      </c>
      <c r="C5" s="9" t="s">
        <v>96</v>
      </c>
    </row>
    <row r="6" spans="2:3" ht="14.25">
      <c r="B6" s="9" t="s">
        <v>44</v>
      </c>
      <c r="C6" s="9" t="s">
        <v>94</v>
      </c>
    </row>
    <row r="7" spans="2:3" ht="14.25">
      <c r="B7" s="9" t="s">
        <v>45</v>
      </c>
      <c r="C7" s="9" t="s">
        <v>95</v>
      </c>
    </row>
    <row r="8" spans="2:3" ht="14.25">
      <c r="B8" s="9" t="s">
        <v>48</v>
      </c>
      <c r="C8" s="9" t="s">
        <v>94</v>
      </c>
    </row>
    <row r="9" spans="2:3" ht="14.25">
      <c r="B9" s="9" t="s">
        <v>47</v>
      </c>
      <c r="C9" s="9" t="s">
        <v>94</v>
      </c>
    </row>
    <row r="11" ht="14.25">
      <c r="B11" t="s">
        <v>83</v>
      </c>
    </row>
    <row r="12" ht="14.25">
      <c r="B12" t="s">
        <v>90</v>
      </c>
    </row>
    <row r="13" ht="14.25">
      <c r="B13" t="s">
        <v>91</v>
      </c>
    </row>
    <row r="14" ht="14.25">
      <c r="B14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PageLayoutView="0" workbookViewId="0" topLeftCell="A1">
      <selection activeCell="G2" sqref="G2"/>
    </sheetView>
  </sheetViews>
  <sheetFormatPr defaultColWidth="9.140625" defaultRowHeight="15"/>
  <cols>
    <col min="1" max="1" width="5.421875" style="0" customWidth="1"/>
    <col min="2" max="2" width="41.140625" style="0" bestFit="1" customWidth="1"/>
    <col min="3" max="3" width="15.421875" style="0" customWidth="1"/>
    <col min="4" max="4" width="41.140625" style="0" customWidth="1"/>
    <col min="5" max="5" width="22.00390625" style="0" bestFit="1" customWidth="1"/>
    <col min="6" max="6" width="20.57421875" style="0" customWidth="1"/>
    <col min="7" max="7" width="17.421875" style="0" customWidth="1"/>
  </cols>
  <sheetData>
    <row r="1" spans="2:7" ht="37.5" customHeight="1">
      <c r="B1" s="38" t="s">
        <v>101</v>
      </c>
      <c r="C1" s="39"/>
      <c r="D1" s="16" t="s">
        <v>102</v>
      </c>
      <c r="E1" s="40" t="s">
        <v>104</v>
      </c>
      <c r="F1" s="41"/>
      <c r="G1" s="42"/>
    </row>
    <row r="2" spans="2:7" ht="18.75" customHeight="1">
      <c r="B2" s="18" t="s">
        <v>98</v>
      </c>
      <c r="C2" s="19" t="s">
        <v>100</v>
      </c>
      <c r="D2" s="20" t="s">
        <v>99</v>
      </c>
      <c r="E2" s="12" t="s">
        <v>0</v>
      </c>
      <c r="F2" s="11" t="s">
        <v>41</v>
      </c>
      <c r="G2" s="43" t="s">
        <v>107</v>
      </c>
    </row>
    <row r="3" spans="2:7" ht="14.25">
      <c r="B3" s="14" t="str">
        <f>VLOOKUP(E3,'UPC Lookup Table'!$B$3:$D$24,3,FALSE)</f>
        <v>Private Label Organic Baby Spinach 7 oz</v>
      </c>
      <c r="C3" s="15" t="str">
        <f>VLOOKUP(E3,'UPC Lookup Table'!$B$3:$E$24,4,FALSE)</f>
        <v>Organic</v>
      </c>
      <c r="D3" s="17" t="str">
        <f>VLOOKUP(F3,'Brand Lookup Table'!$B$3:$C$9,2,FALSE)</f>
        <v>Private Label</v>
      </c>
      <c r="E3" s="3" t="str">
        <f>'Raw Nielsen.IRI Data'!B3</f>
        <v>947582816069</v>
      </c>
      <c r="F3" s="4" t="str">
        <f>'Raw Nielsen.IRI Data'!D3</f>
        <v>CTL BR</v>
      </c>
      <c r="G3" s="5">
        <f>'Raw Nielsen.IRI Data'!F3</f>
        <v>3967650</v>
      </c>
    </row>
    <row r="4" spans="2:7" ht="14.25">
      <c r="B4" s="14" t="str">
        <f>VLOOKUP(E4,'UPC Lookup Table'!$B$3:$D$24,3,FALSE)</f>
        <v>Private Label Organic Baby Spinach 5 oz</v>
      </c>
      <c r="C4" s="15" t="str">
        <f>VLOOKUP(E4,'UPC Lookup Table'!$B$3:$E$24,4,FALSE)</f>
        <v>Organic</v>
      </c>
      <c r="D4" s="17" t="str">
        <f>VLOOKUP(F4,'Brand Lookup Table'!$B$3:$C$9,2,FALSE)</f>
        <v>Private Label</v>
      </c>
      <c r="E4" s="3" t="str">
        <f>'Raw Nielsen.IRI Data'!B4</f>
        <v>957582893554</v>
      </c>
      <c r="F4" s="4" t="str">
        <f>'Raw Nielsen.IRI Data'!D4</f>
        <v>CTL BR</v>
      </c>
      <c r="G4" s="5">
        <f>'Raw Nielsen.IRI Data'!F4</f>
        <v>3668299</v>
      </c>
    </row>
    <row r="5" spans="2:7" ht="14.25">
      <c r="B5" s="14" t="str">
        <f>VLOOKUP(E5,'UPC Lookup Table'!$B$3:$D$24,3,FALSE)</f>
        <v>Private Label Baby Spinach 7 oz</v>
      </c>
      <c r="C5" s="15" t="str">
        <f>VLOOKUP(E5,'UPC Lookup Table'!$B$3:$E$24,4,FALSE)</f>
        <v>Conventional</v>
      </c>
      <c r="D5" s="17" t="str">
        <f>VLOOKUP(F5,'Brand Lookup Table'!$B$3:$C$9,2,FALSE)</f>
        <v>Private Label</v>
      </c>
      <c r="E5" s="3" t="str">
        <f>'Raw Nielsen.IRI Data'!B5</f>
        <v>957582895059</v>
      </c>
      <c r="F5" s="4" t="str">
        <f>'Raw Nielsen.IRI Data'!D5</f>
        <v>CTL BR</v>
      </c>
      <c r="G5" s="5">
        <f>'Raw Nielsen.IRI Data'!F5</f>
        <v>2840323</v>
      </c>
    </row>
    <row r="6" spans="2:7" ht="14.25">
      <c r="B6" s="14" t="str">
        <f>VLOOKUP(E6,'UPC Lookup Table'!$B$3:$D$24,3,FALSE)</f>
        <v>Fresh Express Organic Baby Spinach 16 oz</v>
      </c>
      <c r="C6" s="15" t="str">
        <f>VLOOKUP(E6,'UPC Lookup Table'!$B$3:$E$24,4,FALSE)</f>
        <v>Organic</v>
      </c>
      <c r="D6" s="17" t="str">
        <f>VLOOKUP(F6,'Brand Lookup Table'!$B$3:$C$9,2,FALSE)</f>
        <v>Fresh Express</v>
      </c>
      <c r="E6" s="3" t="str">
        <f>'Raw Nielsen.IRI Data'!B6</f>
        <v>007127978505</v>
      </c>
      <c r="F6" s="4" t="str">
        <f>'Raw Nielsen.IRI Data'!D6</f>
        <v>FRESH EXPRESS</v>
      </c>
      <c r="G6" s="5">
        <f>'Raw Nielsen.IRI Data'!F6</f>
        <v>818951</v>
      </c>
    </row>
    <row r="7" spans="2:7" ht="14.25">
      <c r="B7" s="14" t="str">
        <f>VLOOKUP(E7,'UPC Lookup Table'!$B$3:$D$24,3,FALSE)</f>
        <v>Ready Pac Spinach 9 oz</v>
      </c>
      <c r="C7" s="15" t="str">
        <f>VLOOKUP(E7,'UPC Lookup Table'!$B$3:$E$24,4,FALSE)</f>
        <v>Conventional</v>
      </c>
      <c r="D7" s="17" t="str">
        <f>VLOOKUP(F7,'Brand Lookup Table'!$B$3:$C$9,2,FALSE)</f>
        <v>Ready Pac</v>
      </c>
      <c r="E7" s="3" t="str">
        <f>'Raw Nielsen.IRI Data'!B7</f>
        <v>007774521357</v>
      </c>
      <c r="F7" s="4" t="str">
        <f>'Raw Nielsen.IRI Data'!D7</f>
        <v>READY PAC</v>
      </c>
      <c r="G7" s="5">
        <f>'Raw Nielsen.IRI Data'!F7</f>
        <v>765782</v>
      </c>
    </row>
    <row r="8" spans="2:7" ht="14.25">
      <c r="B8" s="14" t="str">
        <f>VLOOKUP(E8,'UPC Lookup Table'!$B$3:$D$24,3,FALSE)</f>
        <v>Fresh Express Baby Spinach 10 oz</v>
      </c>
      <c r="C8" s="15" t="str">
        <f>VLOOKUP(E8,'UPC Lookup Table'!$B$3:$E$24,4,FALSE)</f>
        <v>Conventional</v>
      </c>
      <c r="D8" s="17" t="str">
        <f>VLOOKUP(F8,'Brand Lookup Table'!$B$3:$C$9,2,FALSE)</f>
        <v>Fresh Express</v>
      </c>
      <c r="E8" s="3" t="str">
        <f>'Raw Nielsen.IRI Data'!B8</f>
        <v>007127927504</v>
      </c>
      <c r="F8" s="4" t="str">
        <f>'Raw Nielsen.IRI Data'!D8</f>
        <v>FRESH EXPRESS</v>
      </c>
      <c r="G8" s="5">
        <f>'Raw Nielsen.IRI Data'!F8</f>
        <v>575682</v>
      </c>
    </row>
    <row r="9" spans="2:7" ht="14.25">
      <c r="B9" s="14" t="str">
        <f>VLOOKUP(E9,'UPC Lookup Table'!$B$3:$D$24,3,FALSE)</f>
        <v>Lancaster Curly Spinach 10 oz</v>
      </c>
      <c r="C9" s="15" t="str">
        <f>VLOOKUP(E9,'UPC Lookup Table'!$B$3:$E$24,4,FALSE)</f>
        <v>Conventional</v>
      </c>
      <c r="D9" s="17" t="str">
        <f>VLOOKUP(F9,'Brand Lookup Table'!$B$3:$C$9,2,FALSE)</f>
        <v>All Other Brands</v>
      </c>
      <c r="E9" s="3" t="str">
        <f>'Raw Nielsen.IRI Data'!B9</f>
        <v>081305501145</v>
      </c>
      <c r="F9" s="4" t="str">
        <f>'Raw Nielsen.IRI Data'!D9</f>
        <v>LANCASTER</v>
      </c>
      <c r="G9" s="5">
        <f>'Raw Nielsen.IRI Data'!F9</f>
        <v>479535</v>
      </c>
    </row>
    <row r="10" spans="2:7" ht="14.25">
      <c r="B10" s="14" t="str">
        <f>VLOOKUP(E10,'UPC Lookup Table'!$B$3:$D$24,3,FALSE)</f>
        <v>Private Label Spinach 9 oz</v>
      </c>
      <c r="C10" s="15" t="str">
        <f>VLOOKUP(E10,'UPC Lookup Table'!$B$3:$E$24,4,FALSE)</f>
        <v>Conventional</v>
      </c>
      <c r="D10" s="17" t="str">
        <f>VLOOKUP(F10,'Brand Lookup Table'!$B$3:$C$9,2,FALSE)</f>
        <v>Private Label</v>
      </c>
      <c r="E10" s="3" t="str">
        <f>'Raw Nielsen.IRI Data'!B10</f>
        <v>937582806102</v>
      </c>
      <c r="F10" s="4" t="str">
        <f>'Raw Nielsen.IRI Data'!D10</f>
        <v>CTL BR</v>
      </c>
      <c r="G10" s="5">
        <f>'Raw Nielsen.IRI Data'!F10</f>
        <v>254926</v>
      </c>
    </row>
    <row r="11" spans="2:7" ht="14.25">
      <c r="B11" s="14" t="str">
        <f>VLOOKUP(E11,'UPC Lookup Table'!$B$3:$D$24,3,FALSE)</f>
        <v>Private Label Spinach 10 oz</v>
      </c>
      <c r="C11" s="15" t="str">
        <f>VLOOKUP(E11,'UPC Lookup Table'!$B$3:$E$24,4,FALSE)</f>
        <v>Conventional</v>
      </c>
      <c r="D11" s="17" t="str">
        <f>VLOOKUP(F11,'Brand Lookup Table'!$B$3:$C$9,2,FALSE)</f>
        <v>Private Label</v>
      </c>
      <c r="E11" s="3" t="str">
        <f>'Raw Nielsen.IRI Data'!B11</f>
        <v>997582823402</v>
      </c>
      <c r="F11" s="4" t="str">
        <f>'Raw Nielsen.IRI Data'!D11</f>
        <v>CTL BR</v>
      </c>
      <c r="G11" s="5">
        <f>'Raw Nielsen.IRI Data'!F11</f>
        <v>236129</v>
      </c>
    </row>
    <row r="12" spans="2:7" ht="14.25">
      <c r="B12" s="14" t="str">
        <f>VLOOKUP(E12,'UPC Lookup Table'!$B$3:$D$24,3,FALSE)</f>
        <v>Private Label Baby Spinach  6 oz</v>
      </c>
      <c r="C12" s="15" t="str">
        <f>VLOOKUP(E12,'UPC Lookup Table'!$B$3:$E$24,4,FALSE)</f>
        <v>Conventional</v>
      </c>
      <c r="D12" s="17" t="str">
        <f>VLOOKUP(F12,'Brand Lookup Table'!$B$3:$C$9,2,FALSE)</f>
        <v>Private Label</v>
      </c>
      <c r="E12" s="3" t="str">
        <f>'Raw Nielsen.IRI Data'!B12</f>
        <v>957582857825</v>
      </c>
      <c r="F12" s="4" t="str">
        <f>'Raw Nielsen.IRI Data'!D12</f>
        <v>CTL BR</v>
      </c>
      <c r="G12" s="5">
        <f>'Raw Nielsen.IRI Data'!F12</f>
        <v>228047</v>
      </c>
    </row>
    <row r="13" spans="2:7" ht="14.25">
      <c r="B13" s="14" t="str">
        <f>VLOOKUP(E13,'UPC Lookup Table'!$B$3:$D$24,3,FALSE)</f>
        <v>Private Label Spinach 16 oz</v>
      </c>
      <c r="C13" s="15" t="str">
        <f>VLOOKUP(E13,'UPC Lookup Table'!$B$3:$E$24,4,FALSE)</f>
        <v>Conventional</v>
      </c>
      <c r="D13" s="17" t="str">
        <f>VLOOKUP(F13,'Brand Lookup Table'!$B$3:$C$9,2,FALSE)</f>
        <v>Private Label</v>
      </c>
      <c r="E13" s="3" t="str">
        <f>'Raw Nielsen.IRI Data'!B13</f>
        <v>997582856561</v>
      </c>
      <c r="F13" s="4" t="str">
        <f>'Raw Nielsen.IRI Data'!D13</f>
        <v>CTL BR</v>
      </c>
      <c r="G13" s="5">
        <f>'Raw Nielsen.IRI Data'!F13</f>
        <v>80527</v>
      </c>
    </row>
    <row r="14" spans="2:7" ht="14.25">
      <c r="B14" s="14" t="str">
        <f>VLOOKUP(E14,'UPC Lookup Table'!$B$3:$D$24,3,FALSE)</f>
        <v>Earthbound Farm Organic Baby Spinach 5 oz</v>
      </c>
      <c r="C14" s="15" t="str">
        <f>VLOOKUP(E14,'UPC Lookup Table'!$B$3:$E$24,4,FALSE)</f>
        <v>Organic</v>
      </c>
      <c r="D14" s="17" t="str">
        <f>VLOOKUP(F14,'Brand Lookup Table'!$B$3:$C$9,2,FALSE)</f>
        <v>Earthbound Farm</v>
      </c>
      <c r="E14" s="3" t="str">
        <f>'Raw Nielsen.IRI Data'!B14</f>
        <v>003260190020</v>
      </c>
      <c r="F14" s="4" t="str">
        <f>'Raw Nielsen.IRI Data'!D14</f>
        <v>EARTHBOUND FARM</v>
      </c>
      <c r="G14" s="5">
        <f>'Raw Nielsen.IRI Data'!F14</f>
        <v>64311</v>
      </c>
    </row>
    <row r="15" spans="2:7" ht="14.25">
      <c r="B15" s="14" t="str">
        <f>VLOOKUP(E15,'UPC Lookup Table'!$B$3:$D$24,3,FALSE)</f>
        <v>Farmer's Direct Baby Spinach 16 oz</v>
      </c>
      <c r="C15" s="15" t="str">
        <f>VLOOKUP(E15,'UPC Lookup Table'!$B$3:$E$24,4,FALSE)</f>
        <v>Conventional</v>
      </c>
      <c r="D15" s="17" t="str">
        <f>VLOOKUP(F15,'Brand Lookup Table'!$B$3:$C$9,2,FALSE)</f>
        <v>All Other Brands</v>
      </c>
      <c r="E15" s="3" t="str">
        <f>'Raw Nielsen.IRI Data'!B15</f>
        <v>071375786983</v>
      </c>
      <c r="F15" s="4" t="str">
        <f>'Raw Nielsen.IRI Data'!D15</f>
        <v>FARMERS DIRECT</v>
      </c>
      <c r="G15" s="5">
        <f>'Raw Nielsen.IRI Data'!F15</f>
        <v>63576</v>
      </c>
    </row>
    <row r="16" spans="2:7" ht="14.25">
      <c r="B16" s="14" t="str">
        <f>VLOOKUP(E16,'UPC Lookup Table'!$B$3:$D$24,3,FALSE)</f>
        <v>Alex &amp; Ricky's Baby Spinach 16 oz</v>
      </c>
      <c r="C16" s="15" t="str">
        <f>VLOOKUP(E16,'UPC Lookup Table'!$B$3:$E$24,4,FALSE)</f>
        <v>Conventional</v>
      </c>
      <c r="D16" s="17" t="str">
        <f>VLOOKUP(F16,'Brand Lookup Table'!$B$3:$C$9,2,FALSE)</f>
        <v>All Other Brands</v>
      </c>
      <c r="E16" s="3" t="str">
        <f>'Raw Nielsen.IRI Data'!B16</f>
        <v>073621133596</v>
      </c>
      <c r="F16" s="4" t="str">
        <f>'Raw Nielsen.IRI Data'!D16</f>
        <v>ALEX &amp; RICKY'S</v>
      </c>
      <c r="G16" s="5">
        <f>'Raw Nielsen.IRI Data'!F16</f>
        <v>34761</v>
      </c>
    </row>
    <row r="17" spans="2:7" ht="14.25">
      <c r="B17" s="14" t="str">
        <f>VLOOKUP(E17,'UPC Lookup Table'!$B$3:$D$24,3,FALSE)</f>
        <v>Earthbound Farm Organic Baby Spinach 16 oz</v>
      </c>
      <c r="C17" s="15" t="str">
        <f>VLOOKUP(E17,'UPC Lookup Table'!$B$3:$E$24,4,FALSE)</f>
        <v>Organic</v>
      </c>
      <c r="D17" s="17" t="str">
        <f>VLOOKUP(F17,'Brand Lookup Table'!$B$3:$C$9,2,FALSE)</f>
        <v>Earthbound Farm</v>
      </c>
      <c r="E17" s="3" t="str">
        <f>'Raw Nielsen.IRI Data'!B17</f>
        <v>003260190150</v>
      </c>
      <c r="F17" s="4" t="str">
        <f>'Raw Nielsen.IRI Data'!D17</f>
        <v>EARTHBOUND FARM</v>
      </c>
      <c r="G17" s="5">
        <f>'Raw Nielsen.IRI Data'!F17</f>
        <v>33696</v>
      </c>
    </row>
    <row r="18" spans="2:7" ht="14.25">
      <c r="B18" s="14" t="str">
        <f>VLOOKUP(E18,'UPC Lookup Table'!$B$3:$D$24,3,FALSE)</f>
        <v>Earthbound Farm Organic Spinach 9 oz</v>
      </c>
      <c r="C18" s="15" t="str">
        <f>VLOOKUP(E18,'UPC Lookup Table'!$B$3:$E$24,4,FALSE)</f>
        <v>Organic</v>
      </c>
      <c r="D18" s="17" t="str">
        <f>VLOOKUP(F18,'Brand Lookup Table'!$B$3:$C$9,2,FALSE)</f>
        <v>Earthbound Farm</v>
      </c>
      <c r="E18" s="3" t="str">
        <f>'Raw Nielsen.IRI Data'!B18</f>
        <v>003260170625</v>
      </c>
      <c r="F18" s="4" t="str">
        <f>'Raw Nielsen.IRI Data'!D18</f>
        <v>EARTHBOUND FARM</v>
      </c>
      <c r="G18" s="5">
        <f>'Raw Nielsen.IRI Data'!F18</f>
        <v>17299</v>
      </c>
    </row>
    <row r="19" spans="5:7" ht="14.25">
      <c r="E19" s="10"/>
      <c r="F19" s="10"/>
      <c r="G19" s="10"/>
    </row>
    <row r="20" ht="14.25">
      <c r="B20" t="s">
        <v>83</v>
      </c>
    </row>
    <row r="21" ht="14.25">
      <c r="B21" t="s">
        <v>103</v>
      </c>
    </row>
    <row r="22" ht="14.25">
      <c r="B22" t="s">
        <v>106</v>
      </c>
    </row>
  </sheetData>
  <sheetProtection/>
  <mergeCells count="2">
    <mergeCell ref="B1:C1"/>
    <mergeCell ref="E1:G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7.8515625" style="0" bestFit="1" customWidth="1"/>
    <col min="2" max="3" width="11.7109375" style="0" bestFit="1" customWidth="1"/>
    <col min="4" max="4" width="10.57421875" style="0" bestFit="1" customWidth="1"/>
  </cols>
  <sheetData>
    <row r="3" spans="1:4" ht="14.25">
      <c r="A3" s="24" t="s">
        <v>108</v>
      </c>
      <c r="B3" s="24" t="s">
        <v>100</v>
      </c>
      <c r="C3" s="22"/>
      <c r="D3" s="23"/>
    </row>
    <row r="4" spans="1:4" ht="14.25">
      <c r="A4" s="24" t="s">
        <v>99</v>
      </c>
      <c r="B4" s="21" t="s">
        <v>85</v>
      </c>
      <c r="C4" s="31" t="s">
        <v>86</v>
      </c>
      <c r="D4" s="27" t="s">
        <v>105</v>
      </c>
    </row>
    <row r="5" spans="1:4" ht="14.25">
      <c r="A5" s="21" t="s">
        <v>94</v>
      </c>
      <c r="B5" s="32">
        <v>577872</v>
      </c>
      <c r="C5" s="33"/>
      <c r="D5" s="28">
        <v>577872</v>
      </c>
    </row>
    <row r="6" spans="1:4" ht="14.25">
      <c r="A6" s="25" t="s">
        <v>95</v>
      </c>
      <c r="B6" s="34"/>
      <c r="C6" s="35">
        <v>115306</v>
      </c>
      <c r="D6" s="29">
        <v>115306</v>
      </c>
    </row>
    <row r="7" spans="1:4" ht="14.25">
      <c r="A7" s="25" t="s">
        <v>93</v>
      </c>
      <c r="B7" s="34">
        <v>575682</v>
      </c>
      <c r="C7" s="35">
        <v>818951</v>
      </c>
      <c r="D7" s="29">
        <v>1394633</v>
      </c>
    </row>
    <row r="8" spans="1:4" ht="14.25">
      <c r="A8" s="25" t="s">
        <v>92</v>
      </c>
      <c r="B8" s="34">
        <v>3639952</v>
      </c>
      <c r="C8" s="35">
        <v>7635949</v>
      </c>
      <c r="D8" s="29">
        <v>11275901</v>
      </c>
    </row>
    <row r="9" spans="1:4" ht="14.25">
      <c r="A9" s="25" t="s">
        <v>96</v>
      </c>
      <c r="B9" s="34">
        <v>765782</v>
      </c>
      <c r="C9" s="35"/>
      <c r="D9" s="29">
        <v>765782</v>
      </c>
    </row>
    <row r="10" spans="1:4" ht="14.25">
      <c r="A10" s="26" t="s">
        <v>105</v>
      </c>
      <c r="B10" s="36">
        <v>5559288</v>
      </c>
      <c r="C10" s="37">
        <v>8570206</v>
      </c>
      <c r="D10" s="30">
        <v>14129494</v>
      </c>
    </row>
    <row r="13" ht="14.25">
      <c r="A13" t="s">
        <v>83</v>
      </c>
    </row>
    <row r="14" ht="14.25">
      <c r="A14" t="s">
        <v>109</v>
      </c>
    </row>
    <row r="15" ht="14.25">
      <c r="A15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sally_000</cp:lastModifiedBy>
  <dcterms:created xsi:type="dcterms:W3CDTF">2013-10-09T15:54:39Z</dcterms:created>
  <dcterms:modified xsi:type="dcterms:W3CDTF">2014-03-01T13:45:17Z</dcterms:modified>
  <cp:category/>
  <cp:version/>
  <cp:contentType/>
  <cp:contentStatus/>
</cp:coreProperties>
</file>